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F45" i="2"/>
  <c r="G15" i="2"/>
  <c r="G46" i="2" s="1"/>
  <c r="G45" i="2"/>
  <c r="H15" i="2"/>
  <c r="H45" i="2"/>
  <c r="H46" i="2" s="1"/>
  <c r="D9" i="5" s="1"/>
  <c r="I15" i="2"/>
  <c r="I45" i="2"/>
  <c r="I46" i="2"/>
  <c r="J15" i="2"/>
  <c r="J46" i="2" s="1"/>
  <c r="D3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10" i="5"/>
  <c r="L46" i="2" l="1"/>
  <c r="D8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<sst xmlns="http://schemas.openxmlformats.org/spreadsheetml/2006/main" count="280" uniqueCount="211">
  <si>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</si>
  <si>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</si>
  <si>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</si>
  <si>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</si>
  <si>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</si>
  <si>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</si>
  <si>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</si>
  <si>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</si>
  <si>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</si>
  <si>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</si>
  <si>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</si>
  <si>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</si>
  <si>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Шаргородський районний суд Вінницької області</t>
  </si>
  <si>
    <t>23500,м. Шаргород,вул. Героїв Майдану 231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</si>
  <si>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</si>
  <si>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</si>
  <si>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</si>
  <si>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</si>
  <si>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</si>
  <si>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</si>
  <si>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</si>
  <si>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</si>
  <si>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</si>
  <si>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</si>
  <si>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</si>
  <si>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</si>
  <si>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</si>
  <si>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</si>
  <si>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</si>
  <si>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</si>
  <si>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</si>
  <si>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</si>
  <si>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</si>
  <si>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</si>
  <si>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</si>
  <si>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</si>
  <si>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</si>
  <si>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</si>
  <si>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</si>
  <si>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</si>
  <si>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</si>
  <si>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</si>
  <si>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</si>
  <si>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</si>
  <si>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</si>
  <si>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</si>
  <si>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</si>
  <si>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</si>
  <si>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</si>
  <si>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</si>
  <si>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</si>
  <si>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</si>
  <si>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</si>
  <si>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</si>
  <si>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</si>
  <si>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</si>
  <si>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</si>
  <si>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</si>
  <si>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</si>
  <si>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</si>
  <si>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</si>
  <si>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</si>
  <si>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</si>
  <si>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</si>
  <si>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</si>
  <si>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</si>
  <si>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</si>
  <si>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</si>
  <si>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</si>
  <si>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</si>
  <si>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</si>
  <si>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</si>
  <si>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</si>
  <si>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</si>
  <si>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</si>
  <si>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</si>
  <si>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</si>
  <si>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</si>
  <si>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</si>
  <si>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</si>
  <si>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</si>
  <si>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</si>
  <si>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</si>
  <si>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</si>
  <si>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</si>
  <si>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</si>
  <si>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</si>
  <si>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</si>
  <si>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</si>
  <si>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</si>
  <si>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</si>
  <si>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</si>
  <si>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</si>
  <si>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</si>
  <si>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</si>
  <si>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</si>
  <si>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</si>
  <si>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</si>
  <si>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</si>
  <si>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</si>
  <si>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</si>
  <si>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</si>
  <si>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</si>
  <si>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</si>
  <si>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</si>
  <si>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</si>
  <si>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</si>
  <si>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</si>
  <si>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</si>
  <si>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</si>
  <si>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</si>
  <si>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</si>
  <si>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</si>
  <si>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</si>
  <si>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</si>
  <si>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</si>
  <si>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</si>
  <si>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</si>
  <si>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</si>
  <si>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</si>
  <si>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</si>
  <si>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</si>
  <si>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</si>
  <si>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</si>
  <si>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</si>
  <si>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</si>
  <si>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</si>
  <si>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</si>
  <si>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</si>
  <si>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</si>
  <si>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</si>
  <si>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</si>
  <si>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</si>
  <si>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</si>
  <si>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</si>
  <si>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</si>
  <si>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</si>
  <si>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</si>
  <si>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</si>
  <si>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</si>
  <si>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</si>
  <si>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</si>
  <si>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</si>
  <si>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</si>
  <si>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</si>
  <si>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</si>
  <si>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</si>
  <si>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</si>
  <si>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</si>
  <si>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</si>
  <si>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</si>
  <si>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</si>
  <si>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</si>
  <si>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</si>
  <si>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</si>
  <si>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</si>
  <si>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</si>
  <si>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</si>
  <si>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</si>
  <si>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</si>
  <si>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</si>
  <si>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</si>
  <si>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</si>
  <si>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</si>
  <si>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</si>
  <si>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</si>
  <si>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</si>
  <si>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</si>
  <si>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</si>
  <si>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</si>
  <si>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</si>
  <si>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</si>
  <si>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</si>
  <si>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</si>
  <si>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</si>
  <si>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</si>
  <si>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</si>
  <si>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</si>
  <si>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</si>
  <si>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</si>
  <si>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</si>
  <si>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</si>
  <si>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</si>
  <si>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</si>
  <si>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</si>
  <si>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</si>
  <si>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</si>
  <si>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</si>
  <si>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</si>
  <si>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</si>
  <si>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</si>
  <si>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</si>
  <si>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</si>
  <si>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</si>
  <si>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</si>
  <si>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</si>
  <si>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</si>
  <si>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</si>
  <si>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</si>
  <si>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</si>
  <si>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</si>
  <si>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</si>
  <si>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</si>
  <si>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</si>
  <si>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</si>
  <si>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Н.Л. Славінська</t>
  </si>
  <si>
    <t>(П.І.Б.)</t>
  </si>
  <si>
    <t>І.О. Ковальчук</t>
  </si>
  <si>
    <t>04344-2-15-98</t>
  </si>
  <si>
    <t>inbox@sh.vn.court.gov.ua</t>
  </si>
  <si>
    <t>4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</si>
</sst>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&amp;LB6C4A00A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78</v>
      </c>
      <c r="F6" s="91">
        <v>44</v>
      </c>
      <c r="G6" s="91">
        <v>1</v>
      </c>
      <c r="H6" s="91">
        <v>48</v>
      </c>
      <c r="I6" s="91" t="s">
        <v>70</v>
      </c>
      <c r="J6" s="91">
        <v>30</v>
      </c>
      <c r="K6" s="92">
        <v>4</v>
      </c>
      <c r="L6" s="104">
        <f t="shared" ref="L6:L11" si="0">E6-F6</f>
        <v>34</v>
      </c>
    </row>
    <row r="7" spans="1:12" x14ac:dyDescent="0.2">
      <c r="A7" s="66"/>
      <c r="B7" s="72" t="s">
        <v>33</v>
      </c>
      <c r="C7" s="81"/>
      <c r="D7" s="88">
        <v>2</v>
      </c>
      <c r="E7" s="91">
        <v>243</v>
      </c>
      <c r="F7" s="91">
        <v>243</v>
      </c>
      <c r="G7" s="91"/>
      <c r="H7" s="91">
        <v>243</v>
      </c>
      <c r="I7" s="91">
        <v>224</v>
      </c>
      <c r="J7" s="91"/>
      <c r="K7" s="92"/>
      <c r="L7" s="104">
        <f t="shared" si="0"/>
        <v>0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37</v>
      </c>
      <c r="F9" s="91">
        <v>35</v>
      </c>
      <c r="G9" s="91"/>
      <c r="H9" s="92">
        <v>27</v>
      </c>
      <c r="I9" s="91">
        <v>18</v>
      </c>
      <c r="J9" s="91">
        <v>10</v>
      </c>
      <c r="K9" s="92"/>
      <c r="L9" s="104">
        <f t="shared" si="0"/>
        <v>2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6</v>
      </c>
      <c r="F12" s="91">
        <v>6</v>
      </c>
      <c r="G12" s="91"/>
      <c r="H12" s="91">
        <v>6</v>
      </c>
      <c r="I12" s="91">
        <v>6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>
        <v>1</v>
      </c>
      <c r="F13" s="91"/>
      <c r="G13" s="91"/>
      <c r="H13" s="91">
        <v>1</v>
      </c>
      <c r="I13" s="91"/>
      <c r="J13" s="91"/>
      <c r="K13" s="92"/>
      <c r="L13" s="104">
        <f t="shared" ref="L13:L46" si="1">E13-F13</f>
        <v>1</v>
      </c>
    </row>
    <row r="14" spans="1:12" x14ac:dyDescent="0.2">
      <c r="A14" s="66"/>
      <c r="B14" s="72" t="s">
        <v>40</v>
      </c>
      <c r="C14" s="81"/>
      <c r="D14" s="88">
        <v>9</v>
      </c>
      <c r="E14" s="91">
        <v>2</v>
      </c>
      <c r="F14" s="91">
        <v>2</v>
      </c>
      <c r="G14" s="91"/>
      <c r="H14" s="91">
        <v>1</v>
      </c>
      <c r="I14" s="91">
        <v>1</v>
      </c>
      <c r="J14" s="91">
        <v>1</v>
      </c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367</v>
      </c>
      <c r="F15" s="92">
        <f t="shared" si="2"/>
        <v>330</v>
      </c>
      <c r="G15" s="92">
        <f t="shared" si="2"/>
        <v>1</v>
      </c>
      <c r="H15" s="92">
        <f t="shared" si="2"/>
        <v>326</v>
      </c>
      <c r="I15" s="92">
        <f t="shared" si="2"/>
        <v>249</v>
      </c>
      <c r="J15" s="92">
        <f t="shared" si="2"/>
        <v>41</v>
      </c>
      <c r="K15" s="92">
        <f t="shared" si="2"/>
        <v>4</v>
      </c>
      <c r="L15" s="104">
        <f t="shared" si="1"/>
        <v>37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7</v>
      </c>
      <c r="F16" s="92">
        <v>7</v>
      </c>
      <c r="G16" s="92"/>
      <c r="H16" s="92">
        <v>7</v>
      </c>
      <c r="I16" s="92">
        <v>6</v>
      </c>
      <c r="J16" s="92"/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6</v>
      </c>
      <c r="F17" s="92">
        <v>6</v>
      </c>
      <c r="G17" s="92"/>
      <c r="H17" s="92">
        <v>6</v>
      </c>
      <c r="I17" s="92">
        <v>5</v>
      </c>
      <c r="J17" s="92"/>
      <c r="K17" s="92"/>
      <c r="L17" s="104">
        <f t="shared" si="1"/>
        <v>0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6</v>
      </c>
      <c r="F19" s="92">
        <v>6</v>
      </c>
      <c r="G19" s="92"/>
      <c r="H19" s="92">
        <v>6</v>
      </c>
      <c r="I19" s="92">
        <v>6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13</v>
      </c>
      <c r="F24" s="92">
        <v>13</v>
      </c>
      <c r="G24" s="92"/>
      <c r="H24" s="92">
        <v>13</v>
      </c>
      <c r="I24" s="92">
        <v>11</v>
      </c>
      <c r="J24" s="92"/>
      <c r="K24" s="92"/>
      <c r="L24" s="104">
        <f t="shared" si="1"/>
        <v>0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34</v>
      </c>
      <c r="F25" s="92">
        <v>34</v>
      </c>
      <c r="G25" s="92"/>
      <c r="H25" s="92">
        <v>31</v>
      </c>
      <c r="I25" s="92">
        <v>28</v>
      </c>
      <c r="J25" s="92">
        <v>3</v>
      </c>
      <c r="K25" s="92"/>
      <c r="L25" s="104">
        <f t="shared" si="1"/>
        <v>0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252</v>
      </c>
      <c r="F27" s="92">
        <v>246</v>
      </c>
      <c r="G27" s="92"/>
      <c r="H27" s="92">
        <v>229</v>
      </c>
      <c r="I27" s="92">
        <v>214</v>
      </c>
      <c r="J27" s="92">
        <v>23</v>
      </c>
      <c r="K27" s="92"/>
      <c r="L27" s="104">
        <f t="shared" si="1"/>
        <v>6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297</v>
      </c>
      <c r="F28" s="92">
        <v>216</v>
      </c>
      <c r="G28" s="92">
        <v>1</v>
      </c>
      <c r="H28" s="92">
        <v>205</v>
      </c>
      <c r="I28" s="92">
        <v>166</v>
      </c>
      <c r="J28" s="92">
        <v>92</v>
      </c>
      <c r="K28" s="92">
        <v>1</v>
      </c>
      <c r="L28" s="104">
        <f t="shared" si="1"/>
        <v>81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24</v>
      </c>
      <c r="F29" s="92">
        <v>24</v>
      </c>
      <c r="G29" s="92"/>
      <c r="H29" s="92">
        <v>23</v>
      </c>
      <c r="I29" s="92">
        <v>21</v>
      </c>
      <c r="J29" s="92">
        <v>1</v>
      </c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26</v>
      </c>
      <c r="F30" s="92">
        <v>21</v>
      </c>
      <c r="G30" s="92"/>
      <c r="H30" s="92">
        <v>22</v>
      </c>
      <c r="I30" s="92">
        <v>21</v>
      </c>
      <c r="J30" s="92">
        <v>4</v>
      </c>
      <c r="K30" s="92"/>
      <c r="L30" s="104">
        <f t="shared" si="1"/>
        <v>5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/>
      <c r="G31" s="92"/>
      <c r="H31" s="92">
        <v>1</v>
      </c>
      <c r="I31" s="92"/>
      <c r="J31" s="92"/>
      <c r="K31" s="92"/>
      <c r="L31" s="104">
        <f t="shared" si="1"/>
        <v>1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2</v>
      </c>
      <c r="F32" s="92">
        <v>2</v>
      </c>
      <c r="G32" s="92"/>
      <c r="H32" s="92">
        <v>2</v>
      </c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>
        <v>1</v>
      </c>
      <c r="F34" s="92">
        <v>1</v>
      </c>
      <c r="G34" s="92"/>
      <c r="H34" s="92">
        <v>1</v>
      </c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3</v>
      </c>
      <c r="F35" s="92">
        <v>2</v>
      </c>
      <c r="G35" s="92"/>
      <c r="H35" s="92">
        <v>2</v>
      </c>
      <c r="I35" s="92">
        <v>2</v>
      </c>
      <c r="J35" s="92">
        <v>1</v>
      </c>
      <c r="K35" s="92"/>
      <c r="L35" s="104">
        <f t="shared" si="1"/>
        <v>1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18</v>
      </c>
      <c r="F36" s="92">
        <v>17</v>
      </c>
      <c r="G36" s="92"/>
      <c r="H36" s="92">
        <v>16</v>
      </c>
      <c r="I36" s="92">
        <v>15</v>
      </c>
      <c r="J36" s="92">
        <v>2</v>
      </c>
      <c r="K36" s="92"/>
      <c r="L36" s="104">
        <f t="shared" si="1"/>
        <v>1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1</v>
      </c>
      <c r="F38" s="92">
        <v>1</v>
      </c>
      <c r="G38" s="92"/>
      <c r="H38" s="92">
        <v>1</v>
      </c>
      <c r="I38" s="92">
        <v>1</v>
      </c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424</v>
      </c>
      <c r="F40" s="92">
        <v>333</v>
      </c>
      <c r="G40" s="92">
        <v>1</v>
      </c>
      <c r="H40" s="92">
        <v>298</v>
      </c>
      <c r="I40" s="92">
        <v>233</v>
      </c>
      <c r="J40" s="92">
        <v>126</v>
      </c>
      <c r="K40" s="92">
        <v>1</v>
      </c>
      <c r="L40" s="104">
        <f t="shared" si="1"/>
        <v>91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353</v>
      </c>
      <c r="F41" s="92">
        <v>343</v>
      </c>
      <c r="G41" s="92"/>
      <c r="H41" s="92">
        <v>306</v>
      </c>
      <c r="I41" s="92" t="s">
        <v>70</v>
      </c>
      <c r="J41" s="92">
        <v>47</v>
      </c>
      <c r="K41" s="92"/>
      <c r="L41" s="104">
        <f t="shared" si="1"/>
        <v>10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6</v>
      </c>
      <c r="F42" s="92">
        <v>4</v>
      </c>
      <c r="G42" s="92"/>
      <c r="H42" s="92">
        <v>5</v>
      </c>
      <c r="I42" s="92" t="s">
        <v>70</v>
      </c>
      <c r="J42" s="92">
        <v>1</v>
      </c>
      <c r="K42" s="92"/>
      <c r="L42" s="104">
        <f t="shared" si="1"/>
        <v>2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2</v>
      </c>
      <c r="F43" s="92">
        <v>2</v>
      </c>
      <c r="G43" s="92"/>
      <c r="H43" s="92">
        <v>2</v>
      </c>
      <c r="I43" s="92">
        <v>2</v>
      </c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355</v>
      </c>
      <c r="F45" s="92">
        <f>F41+F43+F44</f>
        <v>345</v>
      </c>
      <c r="G45" s="92">
        <f>G41+G43+G44</f>
        <v>0</v>
      </c>
      <c r="H45" s="92">
        <f>H41+H43+H44</f>
        <v>308</v>
      </c>
      <c r="I45" s="92">
        <f>I43+I44</f>
        <v>2</v>
      </c>
      <c r="J45" s="92">
        <f>J41+J43+J44</f>
        <v>47</v>
      </c>
      <c r="K45" s="92">
        <f>K41+K43+K44</f>
        <v>0</v>
      </c>
      <c r="L45" s="104">
        <f t="shared" si="1"/>
        <v>10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1159</v>
      </c>
      <c r="F46" s="92">
        <f t="shared" si="3"/>
        <v>1021</v>
      </c>
      <c r="G46" s="92">
        <f t="shared" si="3"/>
        <v>2</v>
      </c>
      <c r="H46" s="92">
        <f t="shared" si="3"/>
        <v>945</v>
      </c>
      <c r="I46" s="92">
        <f t="shared" si="3"/>
        <v>495</v>
      </c>
      <c r="J46" s="92">
        <f t="shared" si="3"/>
        <v>214</v>
      </c>
      <c r="K46" s="92">
        <f t="shared" si="3"/>
        <v>5</v>
      </c>
      <c r="L46" s="104">
        <f t="shared" si="1"/>
        <v>138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Шаргородський районний суд Вінницької області, 
Початок періоду: 01.01.2019, Кінець періоду: 30.06.2019&amp;LB6C4A00A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4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4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26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5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5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4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/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1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>
        <v>1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6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24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>
        <v>1</v>
      </c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1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11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2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74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10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6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7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3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45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13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13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5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/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1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1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>
        <v>1</v>
      </c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Шаргородський районний суд Вінницької області, 
Початок періоду: 01.01.2019, Кінець періоду: 30.06.2019&amp;LB6C4A00A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49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34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6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10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>
        <v>1</v>
      </c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>
        <v>2</v>
      </c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>
        <v>1</v>
      </c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2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120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4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3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3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3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5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13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5</v>
      </c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31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325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99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2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5985966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2097026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>
        <v>1</v>
      </c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6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4</v>
      </c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80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6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4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307</v>
      </c>
      <c r="F55" s="92">
        <v>14</v>
      </c>
      <c r="G55" s="92">
        <v>2</v>
      </c>
      <c r="H55" s="92">
        <v>3</v>
      </c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13</v>
      </c>
      <c r="F56" s="92"/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255</v>
      </c>
      <c r="F57" s="92">
        <v>39</v>
      </c>
      <c r="G57" s="92">
        <v>4</v>
      </c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306</v>
      </c>
      <c r="F58" s="92">
        <v>2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442</v>
      </c>
      <c r="G62" s="207">
        <v>6732119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229</v>
      </c>
      <c r="G63" s="208">
        <v>5266210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213</v>
      </c>
      <c r="G64" s="208">
        <v>355976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133</v>
      </c>
      <c r="G65" s="207">
        <v>59603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Шаргородський районний суд Вінницької області, 
Початок періоду: 01.01.2019, Кінець періоду: 30.06.2019&amp;LB6C4A00A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2.3364485981308412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9.7560975609756095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0.79365079365079361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92.556317335945153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236.25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289.75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34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27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17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62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16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208</v>
      </c>
      <c r="D24" s="172"/>
    </row>
    <row r="25" spans="1:7" ht="12.95" customHeight="1" x14ac:dyDescent="0.2">
      <c r="A25" s="227" t="s">
        <v>199</v>
      </c>
      <c r="B25" s="231"/>
      <c r="C25" s="172" t="s">
        <v>209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210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Шаргородський районний суд Вінницької області, 
Початок періоду: 01.01.2019, Кінець періоду: 30.06.2019&amp;LB6C4A00A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2022-02-21T08:50:19Z</dcterms:created>
  <dcterms:modified xsi:type="dcterms:W3CDTF">2022-02-21T08:50:19Z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B6C4A00A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