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6" i="2" s="1"/>
  <c r="E45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6" i="2" s="1"/>
  <c r="I45" i="2"/>
  <c r="J15" i="2"/>
  <c r="D4" i="5" s="1"/>
  <c r="J45" i="2"/>
  <c r="K15" i="2"/>
  <c r="K45" i="2"/>
  <c r="K46" i="2" s="1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L46" i="2" l="1"/>
  <c r="D10" i="5"/>
  <c r="L15" i="2"/>
  <c r="J46" i="2"/>
  <c r="D3" i="5" s="1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<sst xmlns="http://schemas.openxmlformats.org/spreadsheetml/2006/main" count="280" uniqueCount="211">
  <si>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</si>
  <si>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</si>
  <si>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</si>
  <si>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</si>
  <si>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</si>
  <si>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</si>
  <si>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</si>
  <si>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</si>
  <si>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</si>
  <si>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</si>
  <si>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</si>
  <si>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</si>
  <si>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Шаргородський районний суд Вінницької області</t>
  </si>
  <si>
    <t>23500,м. Шаргород,вул. Героїв Майдану 231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</si>
  <si>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</si>
  <si>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</si>
  <si>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</si>
  <si>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</si>
  <si>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</si>
  <si>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</si>
  <si>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</si>
  <si>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</si>
  <si>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</si>
  <si>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</si>
  <si>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</si>
  <si>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</si>
  <si>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</si>
  <si>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</si>
  <si>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</si>
  <si>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</si>
  <si>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</si>
  <si>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</si>
  <si>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</si>
  <si>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</si>
  <si>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</si>
  <si>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</si>
  <si>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</si>
  <si>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</si>
  <si>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</si>
  <si>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</si>
  <si>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</si>
  <si>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</si>
  <si>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</si>
  <si>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</si>
  <si>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</si>
  <si>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</si>
  <si>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</si>
  <si>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</si>
  <si>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</si>
  <si>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</si>
  <si>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</si>
  <si>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</si>
  <si>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</si>
  <si>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</si>
  <si>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</si>
  <si>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</si>
  <si>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</si>
  <si>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</si>
  <si>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</si>
  <si>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</si>
  <si>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</si>
  <si>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</si>
  <si>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</si>
  <si>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</si>
  <si>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</si>
  <si>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</si>
  <si>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</si>
  <si>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</si>
  <si>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</si>
  <si>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</si>
  <si>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</si>
  <si>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</si>
  <si>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</si>
  <si>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</si>
  <si>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</si>
  <si>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</si>
  <si>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</si>
  <si>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</si>
  <si>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</si>
  <si>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</si>
  <si>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</si>
  <si>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</si>
  <si>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</si>
  <si>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</si>
  <si>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</si>
  <si>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</si>
  <si>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</si>
  <si>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</si>
  <si>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</si>
  <si>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</si>
  <si>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</si>
  <si>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</si>
  <si>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</si>
  <si>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</si>
  <si>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</si>
  <si>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</si>
  <si>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</si>
  <si>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</si>
  <si>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</si>
  <si>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</si>
  <si>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</si>
  <si>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</si>
  <si>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</si>
  <si>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</si>
  <si>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</si>
  <si>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</si>
  <si>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</si>
  <si>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</si>
  <si>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</si>
  <si>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</si>
  <si>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</si>
  <si>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</si>
  <si>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</si>
  <si>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</si>
  <si>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</si>
  <si>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</si>
  <si>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</si>
  <si>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</si>
  <si>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</si>
  <si>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</si>
  <si>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</si>
  <si>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</si>
  <si>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</si>
  <si>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</si>
  <si>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</si>
  <si>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</si>
  <si>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</si>
  <si>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</si>
  <si>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</si>
  <si>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</si>
  <si>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</si>
  <si>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</si>
  <si>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</si>
  <si>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</si>
  <si>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</si>
  <si>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</si>
  <si>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</si>
  <si>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</si>
  <si>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</si>
  <si>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</si>
  <si>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</si>
  <si>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</si>
  <si>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</si>
  <si>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</si>
  <si>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</si>
  <si>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</si>
  <si>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</si>
  <si>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</si>
  <si>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</si>
  <si>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</si>
  <si>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</si>
  <si>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</si>
  <si>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</si>
  <si>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</si>
  <si>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</si>
  <si>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</si>
  <si>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</si>
  <si>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</si>
  <si>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</si>
  <si>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</si>
  <si>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</si>
  <si>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</si>
  <si>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</si>
  <si>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</si>
  <si>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</si>
  <si>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</si>
  <si>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</si>
  <si>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</si>
  <si>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</si>
  <si>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</si>
  <si>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</si>
  <si>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</si>
  <si>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</si>
  <si>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</si>
  <si>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</si>
  <si>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</si>
  <si>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</si>
  <si>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</si>
  <si>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</si>
  <si>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</si>
  <si>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</si>
  <si>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</si>
  <si>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</si>
  <si>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</si>
  <si>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</si>
  <si>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</si>
  <si>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</si>
  <si>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</si>
  <si>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</si>
  <si>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</si>
  <si>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</si>
  <si>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</si>
  <si>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</si>
  <si>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</si>
  <si>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</si>
  <si>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</si>
  <si>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</si>
  <si>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</si>
  <si>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</si>
  <si>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</si>
  <si>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</si>
  <si>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</si>
  <si>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</si>
  <si>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</si>
  <si>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</si>
  <si>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Т.О. Соколовська</t>
  </si>
  <si>
    <t>(П.І.Б.)</t>
  </si>
  <si>
    <t>І.О. Ковальчук</t>
  </si>
  <si>
    <t>04344-2-15-98</t>
  </si>
  <si>
    <t>inbox@sh.vn.court.gov.ua</t>
  </si>
  <si>
    <t>17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</si>
</sst>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&amp;L92433E6E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116</v>
      </c>
      <c r="F6" s="91">
        <v>83</v>
      </c>
      <c r="G6" s="91"/>
      <c r="H6" s="91">
        <v>95</v>
      </c>
      <c r="I6" s="91" t="s">
        <v>70</v>
      </c>
      <c r="J6" s="91">
        <v>21</v>
      </c>
      <c r="K6" s="92">
        <v>3</v>
      </c>
      <c r="L6" s="104">
        <f t="shared" ref="L6:L11" si="0">E6-F6</f>
        <v>33</v>
      </c>
    </row>
    <row r="7" spans="1:12" x14ac:dyDescent="0.2">
      <c r="A7" s="66"/>
      <c r="B7" s="72" t="s">
        <v>33</v>
      </c>
      <c r="C7" s="81"/>
      <c r="D7" s="88">
        <v>2</v>
      </c>
      <c r="E7" s="91">
        <v>364</v>
      </c>
      <c r="F7" s="91">
        <v>364</v>
      </c>
      <c r="G7" s="91"/>
      <c r="H7" s="91">
        <v>364</v>
      </c>
      <c r="I7" s="91">
        <v>334</v>
      </c>
      <c r="J7" s="91"/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60</v>
      </c>
      <c r="F9" s="91">
        <v>58</v>
      </c>
      <c r="G9" s="91"/>
      <c r="H9" s="92">
        <v>57</v>
      </c>
      <c r="I9" s="91">
        <v>41</v>
      </c>
      <c r="J9" s="91">
        <v>3</v>
      </c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12</v>
      </c>
      <c r="F12" s="91">
        <v>12</v>
      </c>
      <c r="G12" s="91"/>
      <c r="H12" s="91">
        <v>12</v>
      </c>
      <c r="I12" s="91">
        <v>12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>
        <v>1</v>
      </c>
      <c r="I13" s="91"/>
      <c r="J13" s="91"/>
      <c r="K13" s="92"/>
      <c r="L13" s="104">
        <f t="shared" ref="L13:L46" si="1">E13-F13</f>
        <v>1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2</v>
      </c>
      <c r="F14" s="91">
        <v>2</v>
      </c>
      <c r="G14" s="91"/>
      <c r="H14" s="91">
        <v>2</v>
      </c>
      <c r="I14" s="91">
        <v>2</v>
      </c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555</v>
      </c>
      <c r="F15" s="92">
        <f t="shared" si="2"/>
        <v>519</v>
      </c>
      <c r="G15" s="92">
        <f t="shared" si="2"/>
        <v>0</v>
      </c>
      <c r="H15" s="92">
        <f t="shared" si="2"/>
        <v>531</v>
      </c>
      <c r="I15" s="92">
        <f t="shared" si="2"/>
        <v>389</v>
      </c>
      <c r="J15" s="92">
        <f t="shared" si="2"/>
        <v>24</v>
      </c>
      <c r="K15" s="92">
        <f t="shared" si="2"/>
        <v>3</v>
      </c>
      <c r="L15" s="104">
        <f t="shared" si="1"/>
        <v>36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11</v>
      </c>
      <c r="F16" s="92">
        <v>11</v>
      </c>
      <c r="G16" s="92"/>
      <c r="H16" s="92">
        <v>11</v>
      </c>
      <c r="I16" s="92">
        <v>8</v>
      </c>
      <c r="J16" s="92"/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8</v>
      </c>
      <c r="F17" s="92">
        <v>8</v>
      </c>
      <c r="G17" s="92"/>
      <c r="H17" s="92">
        <v>8</v>
      </c>
      <c r="I17" s="92">
        <v>7</v>
      </c>
      <c r="J17" s="92"/>
      <c r="K17" s="92"/>
      <c r="L17" s="104">
        <f t="shared" si="1"/>
        <v>0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19</v>
      </c>
      <c r="F19" s="92">
        <v>19</v>
      </c>
      <c r="G19" s="92"/>
      <c r="H19" s="92">
        <v>19</v>
      </c>
      <c r="I19" s="92">
        <v>18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30</v>
      </c>
      <c r="F24" s="92">
        <v>30</v>
      </c>
      <c r="G24" s="92"/>
      <c r="H24" s="92">
        <v>30</v>
      </c>
      <c r="I24" s="92">
        <v>25</v>
      </c>
      <c r="J24" s="92"/>
      <c r="K24" s="92"/>
      <c r="L24" s="104">
        <f t="shared" si="1"/>
        <v>0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80</v>
      </c>
      <c r="F25" s="92">
        <v>80</v>
      </c>
      <c r="G25" s="92"/>
      <c r="H25" s="92">
        <v>78</v>
      </c>
      <c r="I25" s="92">
        <v>75</v>
      </c>
      <c r="J25" s="92">
        <v>2</v>
      </c>
      <c r="K25" s="92"/>
      <c r="L25" s="104">
        <f t="shared" si="1"/>
        <v>0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494</v>
      </c>
      <c r="F27" s="92">
        <v>488</v>
      </c>
      <c r="G27" s="92"/>
      <c r="H27" s="92">
        <v>478</v>
      </c>
      <c r="I27" s="92">
        <v>436</v>
      </c>
      <c r="J27" s="92">
        <v>16</v>
      </c>
      <c r="K27" s="92"/>
      <c r="L27" s="104">
        <f t="shared" si="1"/>
        <v>6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519</v>
      </c>
      <c r="F28" s="92">
        <v>438</v>
      </c>
      <c r="G28" s="92">
        <v>1</v>
      </c>
      <c r="H28" s="92">
        <v>444</v>
      </c>
      <c r="I28" s="92">
        <v>370</v>
      </c>
      <c r="J28" s="92">
        <v>75</v>
      </c>
      <c r="K28" s="92">
        <v>2</v>
      </c>
      <c r="L28" s="104">
        <f t="shared" si="1"/>
        <v>81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79</v>
      </c>
      <c r="F29" s="92">
        <v>79</v>
      </c>
      <c r="G29" s="92"/>
      <c r="H29" s="92">
        <v>79</v>
      </c>
      <c r="I29" s="92">
        <v>70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75</v>
      </c>
      <c r="F30" s="92">
        <v>70</v>
      </c>
      <c r="G30" s="92"/>
      <c r="H30" s="92">
        <v>65</v>
      </c>
      <c r="I30" s="92">
        <v>63</v>
      </c>
      <c r="J30" s="92">
        <v>10</v>
      </c>
      <c r="K30" s="92"/>
      <c r="L30" s="104">
        <f t="shared" si="1"/>
        <v>5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2</v>
      </c>
      <c r="F31" s="92">
        <v>1</v>
      </c>
      <c r="G31" s="92"/>
      <c r="H31" s="92">
        <v>2</v>
      </c>
      <c r="I31" s="92"/>
      <c r="J31" s="92"/>
      <c r="K31" s="92"/>
      <c r="L31" s="104">
        <f t="shared" si="1"/>
        <v>1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3</v>
      </c>
      <c r="F32" s="92">
        <v>3</v>
      </c>
      <c r="G32" s="92"/>
      <c r="H32" s="92">
        <v>3</v>
      </c>
      <c r="I32" s="92">
        <v>2</v>
      </c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3</v>
      </c>
      <c r="F34" s="92">
        <v>3</v>
      </c>
      <c r="G34" s="92"/>
      <c r="H34" s="92">
        <v>3</v>
      </c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4</v>
      </c>
      <c r="F35" s="92">
        <v>3</v>
      </c>
      <c r="G35" s="92"/>
      <c r="H35" s="92">
        <v>4</v>
      </c>
      <c r="I35" s="92">
        <v>3</v>
      </c>
      <c r="J35" s="92"/>
      <c r="K35" s="92"/>
      <c r="L35" s="104">
        <f t="shared" si="1"/>
        <v>1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31</v>
      </c>
      <c r="F36" s="92">
        <v>30</v>
      </c>
      <c r="G36" s="92"/>
      <c r="H36" s="92">
        <v>29</v>
      </c>
      <c r="I36" s="92">
        <v>26</v>
      </c>
      <c r="J36" s="92">
        <v>2</v>
      </c>
      <c r="K36" s="92"/>
      <c r="L36" s="104">
        <f t="shared" si="1"/>
        <v>1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>
        <v>1</v>
      </c>
      <c r="F37" s="92">
        <v>1</v>
      </c>
      <c r="G37" s="92"/>
      <c r="H37" s="92">
        <v>1</v>
      </c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>
        <v>1</v>
      </c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786</v>
      </c>
      <c r="F40" s="92">
        <v>695</v>
      </c>
      <c r="G40" s="92">
        <v>1</v>
      </c>
      <c r="H40" s="92">
        <v>681</v>
      </c>
      <c r="I40" s="92">
        <v>540</v>
      </c>
      <c r="J40" s="92">
        <v>105</v>
      </c>
      <c r="K40" s="92">
        <v>2</v>
      </c>
      <c r="L40" s="104">
        <f t="shared" si="1"/>
        <v>91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594</v>
      </c>
      <c r="F41" s="92">
        <v>584</v>
      </c>
      <c r="G41" s="92"/>
      <c r="H41" s="92">
        <v>586</v>
      </c>
      <c r="I41" s="92" t="s">
        <v>70</v>
      </c>
      <c r="J41" s="92">
        <v>8</v>
      </c>
      <c r="K41" s="92"/>
      <c r="L41" s="104">
        <f t="shared" si="1"/>
        <v>10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9</v>
      </c>
      <c r="F42" s="92">
        <v>7</v>
      </c>
      <c r="G42" s="92"/>
      <c r="H42" s="92">
        <v>9</v>
      </c>
      <c r="I42" s="92" t="s">
        <v>70</v>
      </c>
      <c r="J42" s="92"/>
      <c r="K42" s="92"/>
      <c r="L42" s="104">
        <f t="shared" si="1"/>
        <v>2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2</v>
      </c>
      <c r="F43" s="92">
        <v>2</v>
      </c>
      <c r="G43" s="92"/>
      <c r="H43" s="92">
        <v>2</v>
      </c>
      <c r="I43" s="92">
        <v>2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596</v>
      </c>
      <c r="F45" s="92">
        <f>F41+F43+F44</f>
        <v>586</v>
      </c>
      <c r="G45" s="92">
        <f>G41+G43+G44</f>
        <v>0</v>
      </c>
      <c r="H45" s="92">
        <f>H41+H43+H44</f>
        <v>588</v>
      </c>
      <c r="I45" s="92">
        <f>I43+I44</f>
        <v>2</v>
      </c>
      <c r="J45" s="92">
        <f>J41+J43+J44</f>
        <v>8</v>
      </c>
      <c r="K45" s="92">
        <f>K41+K43+K44</f>
        <v>0</v>
      </c>
      <c r="L45" s="104">
        <f t="shared" si="1"/>
        <v>10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1967</v>
      </c>
      <c r="F46" s="92">
        <f t="shared" si="3"/>
        <v>1830</v>
      </c>
      <c r="G46" s="92">
        <f t="shared" si="3"/>
        <v>1</v>
      </c>
      <c r="H46" s="92">
        <f t="shared" si="3"/>
        <v>1830</v>
      </c>
      <c r="I46" s="92">
        <f t="shared" si="3"/>
        <v>956</v>
      </c>
      <c r="J46" s="92">
        <f t="shared" si="3"/>
        <v>137</v>
      </c>
      <c r="K46" s="92">
        <f t="shared" si="3"/>
        <v>5</v>
      </c>
      <c r="L46" s="104">
        <f t="shared" si="1"/>
        <v>137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01.01.2019, Кінець періоду: 31.12.2019&amp;L92433E6E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6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6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16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9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/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4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/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8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43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1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2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21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2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163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21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12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10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4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>
        <v>1</v>
      </c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36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7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1</v>
      </c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6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4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2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1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>
        <v>1</v>
      </c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Шаргородський районний суд Вінницької області, 
Початок періоду: 01.01.2019, Кінець періоду: 31.12.2019&amp;L92433E6E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96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71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10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19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1</v>
      </c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>
        <v>2</v>
      </c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2</v>
      </c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6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243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6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8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5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3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6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30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11</v>
      </c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102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630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156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2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8861889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5048798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>
        <v>1</v>
      </c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11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12</v>
      </c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196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16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4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495</v>
      </c>
      <c r="F55" s="92">
        <v>27</v>
      </c>
      <c r="G55" s="92">
        <v>5</v>
      </c>
      <c r="H55" s="92">
        <v>4</v>
      </c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30</v>
      </c>
      <c r="F56" s="92"/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570</v>
      </c>
      <c r="F57" s="92">
        <v>101</v>
      </c>
      <c r="G57" s="92">
        <v>9</v>
      </c>
      <c r="H57" s="92"/>
      <c r="I57" s="92">
        <v>1</v>
      </c>
      <c r="J57" s="50"/>
    </row>
    <row r="58" spans="1:10" x14ac:dyDescent="0.2">
      <c r="A58" s="128" t="s">
        <v>133</v>
      </c>
      <c r="B58" s="128"/>
      <c r="C58" s="128"/>
      <c r="D58" s="128"/>
      <c r="E58" s="92">
        <v>584</v>
      </c>
      <c r="F58" s="92">
        <v>4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856</v>
      </c>
      <c r="G62" s="207">
        <v>13206732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436</v>
      </c>
      <c r="G63" s="208">
        <v>12366654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420</v>
      </c>
      <c r="G64" s="208">
        <v>840078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257</v>
      </c>
      <c r="G65" s="207">
        <v>107027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01.01.2019, Кінець періоду: 31.12.2019&amp;L92433E6E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3.6496350364963503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12.5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1.9047619047619047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100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457.5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491.75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37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30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13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61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16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 t="s">
        <v>209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Шаргородський районний суд Вінницької області, 
Початок періоду: 01.01.2019, Кінець періоду: 31.12.2019&amp;L92433E6E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2022-02-21T09:38:08Z</dcterms:created>
  <dcterms:modified xsi:type="dcterms:W3CDTF">2022-02-21T09:38:09Z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92433E6E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