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 calcMode="manual"/>
</workbook>
</file>

<file path=xl/calcChain.xml><?xml version="1.0" encoding="utf-8"?>
<calcChain xmlns="http://schemas.openxmlformats.org/spreadsheetml/2006/main">
  <c r="E15" i="2" l="1"/>
  <c r="E46" i="2" s="1"/>
  <c r="E45" i="2"/>
  <c r="L45" i="2" s="1"/>
  <c r="F15" i="2"/>
  <c r="F45" i="2"/>
  <c r="F46" i="2"/>
  <c r="G15" i="2"/>
  <c r="G45" i="2"/>
  <c r="G46" i="2"/>
  <c r="H15" i="2"/>
  <c r="H46" i="2" s="1"/>
  <c r="D9" i="5" s="1"/>
  <c r="H45" i="2"/>
  <c r="I15" i="2"/>
  <c r="I46" i="2" s="1"/>
  <c r="I45" i="2"/>
  <c r="J15" i="2"/>
  <c r="J45" i="2"/>
  <c r="D7" i="5" s="1"/>
  <c r="J46" i="2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G37" i="3"/>
  <c r="G52" i="3"/>
  <c r="D4" i="5"/>
  <c r="D5" i="5"/>
  <c r="D6" i="5"/>
  <c r="D8" i="5" l="1"/>
  <c r="D10" i="5"/>
  <c r="L46" i="2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<sst xmlns="http://schemas.openxmlformats.org/spreadsheetml/2006/main" count="280" uniqueCount="211">
  <si>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</si>
  <si>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</si>
  <si>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</si>
  <si>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</si>
  <si>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</si>
  <si>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</si>
  <si>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</si>
  <si>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</si>
  <si>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</si>
  <si>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</si>
  <si>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</si>
  <si>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</si>
  <si>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Шаргородський районний суд Вінницької області</t>
  </si>
  <si>
    <t>23500,м. Шаргород,вул. Героїв Майдану 231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</si>
  <si>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</si>
  <si>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</si>
  <si>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</si>
  <si>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</si>
  <si>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</si>
  <si>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</si>
  <si>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</si>
  <si>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</si>
  <si>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</si>
  <si>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</si>
  <si>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</si>
  <si>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</si>
  <si>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</si>
  <si>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</si>
  <si>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</si>
  <si>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</si>
  <si>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</si>
  <si>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</si>
  <si>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</si>
  <si>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</si>
  <si>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</si>
  <si>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</si>
  <si>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</si>
  <si>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</si>
  <si>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</si>
  <si>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</si>
  <si>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</si>
  <si>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</si>
  <si>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</si>
  <si>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</si>
  <si>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</si>
  <si>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</si>
  <si>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</si>
  <si>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</si>
  <si>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</si>
  <si>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</si>
  <si>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</si>
  <si>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</si>
  <si>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</si>
  <si>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</si>
  <si>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</si>
  <si>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</si>
  <si>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</si>
  <si>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</si>
  <si>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</si>
  <si>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</si>
  <si>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</si>
  <si>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</si>
  <si>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</si>
  <si>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</si>
  <si>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</si>
  <si>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</si>
  <si>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</si>
  <si>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</si>
  <si>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</si>
  <si>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</si>
  <si>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</si>
  <si>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</si>
  <si>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</si>
  <si>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</si>
  <si>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</si>
  <si>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</si>
  <si>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</si>
  <si>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</si>
  <si>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</si>
  <si>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</si>
  <si>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</si>
  <si>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</si>
  <si>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</si>
  <si>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</si>
  <si>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</si>
  <si>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</si>
  <si>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</si>
  <si>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</si>
  <si>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</si>
  <si>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</si>
  <si>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</si>
  <si>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</si>
  <si>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</si>
  <si>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</si>
  <si>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</si>
  <si>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</si>
  <si>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</si>
  <si>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</si>
  <si>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</si>
  <si>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</si>
  <si>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</si>
  <si>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</si>
  <si>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</si>
  <si>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</si>
  <si>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</si>
  <si>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</si>
  <si>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</si>
  <si>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</si>
  <si>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</si>
  <si>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</si>
  <si>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</si>
  <si>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</si>
  <si>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</si>
  <si>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</si>
  <si>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</si>
  <si>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</si>
  <si>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</si>
  <si>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</si>
  <si>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</si>
  <si>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</si>
  <si>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</si>
  <si>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</si>
  <si>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</si>
  <si>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</si>
  <si>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</si>
  <si>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</si>
  <si>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</si>
  <si>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</si>
  <si>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</si>
  <si>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</si>
  <si>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</si>
  <si>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</si>
  <si>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</si>
  <si>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</si>
  <si>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</si>
  <si>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</si>
  <si>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</si>
  <si>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</si>
  <si>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</si>
  <si>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</si>
  <si>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</si>
  <si>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</si>
  <si>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</si>
  <si>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</si>
  <si>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</si>
  <si>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</si>
  <si>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</si>
  <si>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</si>
  <si>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</si>
  <si>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</si>
  <si>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</si>
  <si>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</si>
  <si>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</si>
  <si>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</si>
  <si>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</si>
  <si>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</si>
  <si>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</si>
  <si>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</si>
  <si>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</si>
  <si>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</si>
  <si>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</si>
  <si>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</si>
  <si>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</si>
  <si>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</si>
  <si>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</si>
  <si>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</si>
  <si>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</si>
  <si>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</si>
  <si>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</si>
  <si>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</si>
  <si>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</si>
  <si>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</si>
  <si>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</si>
  <si>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</si>
  <si>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</si>
  <si>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</si>
  <si>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</si>
  <si>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</si>
  <si>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</si>
  <si>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</si>
  <si>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</si>
  <si>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</si>
  <si>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</si>
  <si>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</si>
  <si>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</si>
  <si>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</si>
  <si>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</si>
  <si>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</si>
  <si>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</si>
  <si>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</si>
  <si>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</si>
  <si>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</si>
  <si>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</si>
  <si>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</si>
  <si>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</si>
  <si>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</si>
  <si>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</si>
  <si>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</si>
  <si>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</si>
  <si>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</si>
  <si>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</si>
  <si>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</si>
  <si>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</si>
  <si>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</si>
  <si>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</si>
  <si>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Т.О. Соколовська</t>
  </si>
  <si>
    <t>(П.І.Б.)</t>
  </si>
  <si>
    <t>І.О. Ковальчук</t>
  </si>
  <si>
    <t>04344-2-15-98</t>
  </si>
  <si>
    <t>inbox@sh.vn.court.gov.ua</t>
  </si>
  <si>
    <t>3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</si>
</sst>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&amp;LD256027D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63</v>
      </c>
      <c r="F6" s="91">
        <v>42</v>
      </c>
      <c r="G6" s="91"/>
      <c r="H6" s="91">
        <v>38</v>
      </c>
      <c r="I6" s="91" t="s">
        <v>70</v>
      </c>
      <c r="J6" s="91">
        <v>25</v>
      </c>
      <c r="K6" s="92">
        <v>2</v>
      </c>
      <c r="L6" s="104">
        <f t="shared" ref="L6:L11" si="0">E6-F6</f>
        <v>21</v>
      </c>
    </row>
    <row r="7" spans="1:12" x14ac:dyDescent="0.2">
      <c r="A7" s="66"/>
      <c r="B7" s="72" t="s">
        <v>33</v>
      </c>
      <c r="C7" s="81"/>
      <c r="D7" s="88">
        <v>2</v>
      </c>
      <c r="E7" s="91">
        <v>106</v>
      </c>
      <c r="F7" s="91">
        <v>106</v>
      </c>
      <c r="G7" s="91"/>
      <c r="H7" s="91">
        <v>104</v>
      </c>
      <c r="I7" s="91">
        <v>82</v>
      </c>
      <c r="J7" s="91">
        <v>2</v>
      </c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>
        <v>1</v>
      </c>
      <c r="F8" s="91">
        <v>1</v>
      </c>
      <c r="G8" s="91"/>
      <c r="H8" s="91">
        <v>1</v>
      </c>
      <c r="I8" s="91">
        <v>1</v>
      </c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23</v>
      </c>
      <c r="F9" s="91">
        <v>20</v>
      </c>
      <c r="G9" s="91"/>
      <c r="H9" s="92">
        <v>20</v>
      </c>
      <c r="I9" s="91">
        <v>15</v>
      </c>
      <c r="J9" s="91">
        <v>3</v>
      </c>
      <c r="K9" s="92"/>
      <c r="L9" s="104">
        <f t="shared" si="0"/>
        <v>3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2</v>
      </c>
      <c r="F12" s="91">
        <v>2</v>
      </c>
      <c r="G12" s="91"/>
      <c r="H12" s="91">
        <v>2</v>
      </c>
      <c r="I12" s="91">
        <v>2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2</v>
      </c>
      <c r="F14" s="91">
        <v>2</v>
      </c>
      <c r="G14" s="91"/>
      <c r="H14" s="91">
        <v>2</v>
      </c>
      <c r="I14" s="91">
        <v>1</v>
      </c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197</v>
      </c>
      <c r="F15" s="92">
        <f t="shared" si="2"/>
        <v>173</v>
      </c>
      <c r="G15" s="92">
        <f t="shared" si="2"/>
        <v>0</v>
      </c>
      <c r="H15" s="92">
        <f t="shared" si="2"/>
        <v>167</v>
      </c>
      <c r="I15" s="92">
        <f t="shared" si="2"/>
        <v>101</v>
      </c>
      <c r="J15" s="92">
        <f t="shared" si="2"/>
        <v>30</v>
      </c>
      <c r="K15" s="92">
        <f t="shared" si="2"/>
        <v>2</v>
      </c>
      <c r="L15" s="104">
        <f t="shared" si="1"/>
        <v>24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12</v>
      </c>
      <c r="F16" s="92">
        <v>12</v>
      </c>
      <c r="G16" s="92"/>
      <c r="H16" s="92">
        <v>12</v>
      </c>
      <c r="I16" s="92">
        <v>6</v>
      </c>
      <c r="J16" s="92"/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6</v>
      </c>
      <c r="F17" s="92">
        <v>6</v>
      </c>
      <c r="G17" s="92"/>
      <c r="H17" s="92">
        <v>6</v>
      </c>
      <c r="I17" s="92">
        <v>3</v>
      </c>
      <c r="J17" s="92"/>
      <c r="K17" s="92"/>
      <c r="L17" s="104">
        <f t="shared" si="1"/>
        <v>0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29</v>
      </c>
      <c r="F19" s="92">
        <v>29</v>
      </c>
      <c r="G19" s="92"/>
      <c r="H19" s="92">
        <v>24</v>
      </c>
      <c r="I19" s="92">
        <v>23</v>
      </c>
      <c r="J19" s="92">
        <v>5</v>
      </c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41</v>
      </c>
      <c r="F24" s="92">
        <v>41</v>
      </c>
      <c r="G24" s="92"/>
      <c r="H24" s="92">
        <v>36</v>
      </c>
      <c r="I24" s="92">
        <v>26</v>
      </c>
      <c r="J24" s="92">
        <v>5</v>
      </c>
      <c r="K24" s="92"/>
      <c r="L24" s="104">
        <f t="shared" si="1"/>
        <v>0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49</v>
      </c>
      <c r="F25" s="92">
        <v>47</v>
      </c>
      <c r="G25" s="92"/>
      <c r="H25" s="92">
        <v>48</v>
      </c>
      <c r="I25" s="92">
        <v>44</v>
      </c>
      <c r="J25" s="92">
        <v>1</v>
      </c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189</v>
      </c>
      <c r="F27" s="92">
        <v>179</v>
      </c>
      <c r="G27" s="92"/>
      <c r="H27" s="92">
        <v>176</v>
      </c>
      <c r="I27" s="92">
        <v>156</v>
      </c>
      <c r="J27" s="92">
        <v>13</v>
      </c>
      <c r="K27" s="92"/>
      <c r="L27" s="104">
        <f t="shared" si="1"/>
        <v>10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237</v>
      </c>
      <c r="F28" s="92">
        <v>156</v>
      </c>
      <c r="G28" s="92"/>
      <c r="H28" s="92">
        <v>158</v>
      </c>
      <c r="I28" s="92">
        <v>133</v>
      </c>
      <c r="J28" s="92">
        <v>79</v>
      </c>
      <c r="K28" s="92">
        <v>3</v>
      </c>
      <c r="L28" s="104">
        <f t="shared" si="1"/>
        <v>81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42</v>
      </c>
      <c r="F29" s="92">
        <v>42</v>
      </c>
      <c r="G29" s="92"/>
      <c r="H29" s="92">
        <v>42</v>
      </c>
      <c r="I29" s="92">
        <v>39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49</v>
      </c>
      <c r="F30" s="92">
        <v>39</v>
      </c>
      <c r="G30" s="92"/>
      <c r="H30" s="92">
        <v>43</v>
      </c>
      <c r="I30" s="92">
        <v>42</v>
      </c>
      <c r="J30" s="92">
        <v>6</v>
      </c>
      <c r="K30" s="92"/>
      <c r="L30" s="104">
        <f t="shared" si="1"/>
        <v>10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>
        <v>1</v>
      </c>
      <c r="G31" s="92"/>
      <c r="H31" s="92"/>
      <c r="I31" s="92"/>
      <c r="J31" s="92">
        <v>1</v>
      </c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7</v>
      </c>
      <c r="F36" s="92">
        <v>5</v>
      </c>
      <c r="G36" s="92"/>
      <c r="H36" s="92">
        <v>6</v>
      </c>
      <c r="I36" s="92">
        <v>6</v>
      </c>
      <c r="J36" s="92">
        <v>1</v>
      </c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379</v>
      </c>
      <c r="F40" s="92">
        <v>283</v>
      </c>
      <c r="G40" s="92"/>
      <c r="H40" s="92">
        <v>278</v>
      </c>
      <c r="I40" s="92">
        <v>225</v>
      </c>
      <c r="J40" s="92">
        <v>101</v>
      </c>
      <c r="K40" s="92">
        <v>3</v>
      </c>
      <c r="L40" s="104">
        <f t="shared" si="1"/>
        <v>96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297</v>
      </c>
      <c r="F41" s="92">
        <v>290</v>
      </c>
      <c r="G41" s="92"/>
      <c r="H41" s="92">
        <v>252</v>
      </c>
      <c r="I41" s="92" t="s">
        <v>70</v>
      </c>
      <c r="J41" s="92">
        <v>45</v>
      </c>
      <c r="K41" s="92"/>
      <c r="L41" s="104">
        <f t="shared" si="1"/>
        <v>7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7</v>
      </c>
      <c r="F42" s="92">
        <v>7</v>
      </c>
      <c r="G42" s="92"/>
      <c r="H42" s="92">
        <v>7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297</v>
      </c>
      <c r="F45" s="92">
        <f>F41+F43+F44</f>
        <v>290</v>
      </c>
      <c r="G45" s="92">
        <f>G41+G43+G44</f>
        <v>0</v>
      </c>
      <c r="H45" s="92">
        <f>H41+H43+H44</f>
        <v>252</v>
      </c>
      <c r="I45" s="92">
        <f>I43+I44</f>
        <v>0</v>
      </c>
      <c r="J45" s="92">
        <f>J41+J43+J44</f>
        <v>45</v>
      </c>
      <c r="K45" s="92">
        <f>K41+K43+K44</f>
        <v>0</v>
      </c>
      <c r="L45" s="104">
        <f t="shared" si="1"/>
        <v>7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914</v>
      </c>
      <c r="F46" s="92">
        <f t="shared" si="3"/>
        <v>787</v>
      </c>
      <c r="G46" s="92">
        <f t="shared" si="3"/>
        <v>0</v>
      </c>
      <c r="H46" s="92">
        <f t="shared" si="3"/>
        <v>733</v>
      </c>
      <c r="I46" s="92">
        <f t="shared" si="3"/>
        <v>352</v>
      </c>
      <c r="J46" s="92">
        <f t="shared" si="3"/>
        <v>181</v>
      </c>
      <c r="K46" s="92">
        <f t="shared" si="3"/>
        <v>5</v>
      </c>
      <c r="L46" s="104">
        <f t="shared" si="1"/>
        <v>127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01.01.2020, Кінець періоду: 30.06.2020&amp;LD256027D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6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6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19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3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3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1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8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11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9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51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2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57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5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5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11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1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>
        <v>1</v>
      </c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Шаргородський районний суд Вінницької області, 
Початок періоду: 01.01.2020, Кінець періоду: 30.06.2020&amp;LD256027D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38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33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10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5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2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109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/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2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2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2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4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41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>
        <v>12</v>
      </c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40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323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56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3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2735755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751583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1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2</v>
      </c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55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4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157</v>
      </c>
      <c r="F55" s="92">
        <v>9</v>
      </c>
      <c r="G55" s="92">
        <v>1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36</v>
      </c>
      <c r="F56" s="92"/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245</v>
      </c>
      <c r="F57" s="92">
        <v>30</v>
      </c>
      <c r="G57" s="92">
        <v>3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251</v>
      </c>
      <c r="F58" s="92">
        <v>1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305</v>
      </c>
      <c r="G62" s="207">
        <v>1388753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128</v>
      </c>
      <c r="G63" s="208">
        <v>1055640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177</v>
      </c>
      <c r="G64" s="208">
        <v>333113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100</v>
      </c>
      <c r="G65" s="207">
        <v>39552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Шаргородський районний суд Вінницької області, 
Початок періоду: 01.01.2020, Кінець періоду: 30.06.2020&amp;LD256027D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2.7624309392265194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6.666666666666667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2.9702970297029703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93.138500635324021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244.33333333333334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304.66666666666669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31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22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13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51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16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208</v>
      </c>
      <c r="D24" s="172"/>
    </row>
    <row r="25" spans="1:7" ht="12.95" customHeight="1" x14ac:dyDescent="0.2">
      <c r="A25" s="227" t="s">
        <v>199</v>
      </c>
      <c r="B25" s="231"/>
      <c r="C25" s="172" t="s">
        <v>209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210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Шаргородський районний суд Вінницької області, 
Початок періоду: 01.01.2020, Кінець періоду: 30.06.2020&amp;LD256027D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2022-02-21T08:16:52Z</dcterms:created>
  <dcterms:modified xsi:type="dcterms:W3CDTF">2022-02-21T08:16:52Z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D256027D</vt:lpwstr>
  </property>
  <property fmtid="{D5CDD505-2E9C-101B-9397-08002B2CF9AE}" pid="9" name="Підрозділ">
    <vt:lpwstr>Шаргородський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