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<sst xmlns="http://schemas.openxmlformats.org/spreadsheetml/2006/main" count="295" uniqueCount="222">
  <si>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</si>
  <si>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</si>
  <si>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</si>
  <si>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</si>
  <si>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</si>
  <si>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</si>
  <si>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</si>
  <si>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</si>
  <si>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</si>
  <si>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</si>
  <si>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</si>
  <si>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</si>
  <si>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</si>
  <si>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</si>
  <si>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</si>
  <si>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</si>
  <si>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</si>
  <si>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</si>
  <si>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</si>
  <si>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</si>
  <si>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</si>
  <si>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</si>
  <si>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</si>
  <si>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</si>
  <si>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</si>
  <si>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</si>
  <si>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</si>
  <si>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</si>
  <si>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</si>
  <si>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</si>
  <si>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</si>
  <si>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</si>
  <si>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</si>
  <si>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</si>
  <si>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</si>
  <si>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</si>
  <si>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</si>
  <si>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</si>
  <si>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</si>
  <si>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</si>
  <si>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</si>
  <si>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</si>
  <si>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</si>
  <si>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</si>
  <si>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</si>
  <si>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</si>
  <si>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</si>
  <si>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</si>
  <si>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</si>
  <si>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</si>
  <si>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</si>
  <si>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</si>
  <si>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</si>
  <si>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</si>
  <si>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</si>
  <si>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</si>
  <si>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</si>
  <si>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</si>
  <si>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</si>
  <si>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</si>
  <si>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</si>
  <si>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</si>
  <si>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</si>
  <si>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</si>
  <si>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</si>
  <si>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</si>
  <si>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</si>
  <si>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</si>
  <si>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</si>
  <si>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</si>
  <si>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</si>
  <si>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</si>
  <si>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</si>
  <si>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</si>
  <si>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</si>
  <si>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</si>
  <si>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</si>
  <si>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</si>
  <si>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</si>
  <si>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</si>
  <si>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</si>
  <si>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</si>
  <si>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</si>
  <si>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</si>
  <si>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</si>
  <si>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</si>
  <si>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</si>
  <si>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</si>
  <si>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</si>
  <si>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</si>
  <si>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</si>
  <si>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</si>
  <si>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</si>
  <si>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</si>
  <si>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</si>
  <si>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</si>
  <si>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</si>
  <si>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</si>
  <si>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</si>
  <si>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</si>
  <si>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</si>
  <si>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</si>
  <si>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</si>
  <si>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</si>
  <si>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</si>
  <si>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</si>
  <si>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</si>
  <si>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</si>
  <si>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</si>
  <si>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</si>
  <si>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</si>
  <si>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</si>
  <si>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</si>
  <si>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</si>
  <si>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</si>
  <si>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</si>
  <si>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</si>
  <si>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</si>
  <si>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</si>
  <si>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</si>
  <si>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</si>
  <si>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</si>
  <si>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</si>
  <si>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</si>
  <si>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</si>
  <si>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</si>
  <si>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</si>
  <si>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</si>
  <si>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</si>
  <si>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</si>
  <si>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</si>
  <si>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</si>
  <si>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</si>
  <si>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</si>
  <si>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</si>
  <si>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</si>
  <si>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</si>
  <si>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</si>
  <si>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</si>
  <si>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</si>
  <si>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</si>
  <si>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</si>
  <si>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</si>
  <si>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</si>
  <si>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</si>
  <si>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</si>
  <si>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</si>
  <si>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</si>
  <si>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</si>
  <si>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</si>
  <si>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</si>
  <si>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</si>
  <si>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</si>
  <si>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</si>
  <si>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</si>
  <si>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</si>
  <si>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</si>
  <si>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</si>
  <si>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</si>
  <si>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</si>
  <si>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</si>
  <si>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</si>
  <si>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</si>
  <si>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</si>
  <si>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</si>
  <si>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</si>
  <si>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</si>
  <si>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</si>
  <si>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</si>
  <si>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</si>
  <si>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</si>
  <si>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</si>
  <si>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</si>
  <si>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</si>
  <si>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</si>
  <si>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</si>
  <si>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</si>
  <si>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</si>
  <si>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</si>
  <si>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</si>
  <si>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</si>
  <si>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</si>
  <si>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</si>
  <si>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</si>
  <si>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</si>
  <si>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</si>
  <si>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</si>
  <si>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</si>
  <si>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</si>
  <si>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</si>
  <si>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</si>
  <si>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</si>
  <si>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</si>
  <si>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</si>
  <si>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</si>
  <si>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</si>
  <si>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</si>
  <si>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</si>
  <si>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</si>
  <si>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</si>
  <si>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</si>
  <si>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</si>
  <si>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</si>
  <si>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</si>
  <si>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</si>
  <si>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</si>
  <si>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</si>
  <si>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</si>
  <si>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</si>
  <si>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</si>
  <si>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</si>
  <si>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</si>
  <si>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Шаргородський районний суд Вінницької області</t>
  </si>
  <si>
    <t>23500.м. Шаргород.вул. Героїв Майдану 231</t>
  </si>
  <si>
    <t>Доручення судів України / іноземних судів</t>
  </si>
  <si>
    <t xml:space="preserve">Розглянуто справ судом присяжних </t>
  </si>
  <si>
    <t>Т.О. Соколовська</t>
  </si>
  <si>
    <t>С.В. Бородавка</t>
  </si>
  <si>
    <t>04344 21173</t>
  </si>
  <si>
    <t>04344 21598</t>
  </si>
  <si>
    <t>е-mail:kerap@sh.vn.court.gov.ua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</si>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</sst>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&amp;L0EA02D86&amp;C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139</v>
      </c>
      <c r="F6" s="103">
        <v>115</v>
      </c>
      <c r="G6" s="103">
        <v>1</v>
      </c>
      <c r="H6" s="103">
        <v>109</v>
      </c>
      <c r="I6" s="121" t="s">
        <v>208</v>
      </c>
      <c r="J6" s="103">
        <v>30</v>
      </c>
      <c r="K6" s="84">
        <v>5</v>
      </c>
      <c r="L6" s="91">
        <f>E6-F6</f>
        <v>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224</v>
      </c>
      <c r="F7" s="103">
        <v>224</v>
      </c>
      <c r="G7" s="103"/>
      <c r="H7" s="103">
        <v>224</v>
      </c>
      <c r="I7" s="103">
        <v>204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38</v>
      </c>
      <c r="F9" s="103">
        <v>38</v>
      </c>
      <c r="G9" s="103">
        <v>2</v>
      </c>
      <c r="H9" s="85">
        <v>38</v>
      </c>
      <c r="I9" s="103">
        <v>33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30</v>
      </c>
      <c r="F14" s="106">
        <v>30</v>
      </c>
      <c r="G14" s="106"/>
      <c r="H14" s="106">
        <v>29</v>
      </c>
      <c r="I14" s="106">
        <v>29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433</v>
      </c>
      <c r="F16" s="84">
        <f>SUM(F6:F15)</f>
        <v>409</v>
      </c>
      <c r="G16" s="84">
        <f>SUM(G6:G15)</f>
        <v>3</v>
      </c>
      <c r="H16" s="84">
        <f>SUM(H6:H15)</f>
        <v>402</v>
      </c>
      <c r="I16" s="84">
        <f>SUM(I6:I15)</f>
        <v>268</v>
      </c>
      <c r="J16" s="84">
        <f>SUM(J6:J15)</f>
        <v>31</v>
      </c>
      <c r="K16" s="84">
        <f>SUM(K6:K15)</f>
        <v>5</v>
      </c>
      <c r="L16" s="91">
        <f>E16-F16</f>
        <v>24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7</v>
      </c>
      <c r="G18" s="84"/>
      <c r="H18" s="84">
        <v>7</v>
      </c>
      <c r="I18" s="84">
        <v>6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8</v>
      </c>
      <c r="I25" s="94">
        <v>6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164</v>
      </c>
      <c r="F26" s="84">
        <v>163</v>
      </c>
      <c r="G26" s="84"/>
      <c r="H26" s="84">
        <v>164</v>
      </c>
      <c r="I26" s="84">
        <v>132</v>
      </c>
      <c r="J26" s="84"/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473</v>
      </c>
      <c r="F28" s="84">
        <v>473</v>
      </c>
      <c r="G28" s="84">
        <v>2</v>
      </c>
      <c r="H28" s="84">
        <v>469</v>
      </c>
      <c r="I28" s="84">
        <v>429</v>
      </c>
      <c r="J28" s="84">
        <v>4</v>
      </c>
      <c r="K28" s="84"/>
      <c r="L28" s="91">
        <f>E28-F28</f>
        <v>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479</v>
      </c>
      <c r="F29" s="84">
        <v>433</v>
      </c>
      <c r="G29" s="84">
        <v>2</v>
      </c>
      <c r="H29" s="84">
        <v>393</v>
      </c>
      <c r="I29" s="84">
        <v>331</v>
      </c>
      <c r="J29" s="84">
        <v>86</v>
      </c>
      <c r="K29" s="84">
        <v>2</v>
      </c>
      <c r="L29" s="91">
        <f>E29-F29</f>
        <v>46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127</v>
      </c>
      <c r="F30" s="84">
        <v>127</v>
      </c>
      <c r="G30" s="84">
        <v>1</v>
      </c>
      <c r="H30" s="84">
        <v>126</v>
      </c>
      <c r="I30" s="84">
        <v>118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120</v>
      </c>
      <c r="F31" s="84">
        <v>118</v>
      </c>
      <c r="G31" s="84">
        <v>1</v>
      </c>
      <c r="H31" s="84">
        <v>116</v>
      </c>
      <c r="I31" s="84">
        <v>112</v>
      </c>
      <c r="J31" s="84">
        <v>4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2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55</v>
      </c>
      <c r="F37" s="84">
        <v>55</v>
      </c>
      <c r="G37" s="84"/>
      <c r="H37" s="84">
        <v>51</v>
      </c>
      <c r="I37" s="84">
        <v>38</v>
      </c>
      <c r="J37" s="84">
        <v>4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882</v>
      </c>
      <c r="F40" s="94">
        <v>832</v>
      </c>
      <c r="G40" s="94">
        <v>3</v>
      </c>
      <c r="H40" s="94">
        <v>782</v>
      </c>
      <c r="I40" s="94">
        <v>616</v>
      </c>
      <c r="J40" s="94">
        <v>100</v>
      </c>
      <c r="K40" s="94">
        <v>2</v>
      </c>
      <c r="L40" s="91">
        <f>E40-F40</f>
        <v>50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710</v>
      </c>
      <c r="F41" s="84">
        <v>708</v>
      </c>
      <c r="G41" s="84"/>
      <c r="H41" s="84">
        <v>706</v>
      </c>
      <c r="I41" s="121" t="s">
        <v>208</v>
      </c>
      <c r="J41" s="84">
        <v>4</v>
      </c>
      <c r="K41" s="84"/>
      <c r="L41" s="91">
        <f>E41-F41</f>
        <v>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11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721</v>
      </c>
      <c r="F45" s="84">
        <f aca="true" t="shared" si="0" ref="F45:K45">F41+F43+F44</f>
        <v>719</v>
      </c>
      <c r="G45" s="84">
        <f t="shared" si="0"/>
        <v>0</v>
      </c>
      <c r="H45" s="84">
        <f t="shared" si="0"/>
        <v>717</v>
      </c>
      <c r="I45" s="84">
        <f>I43+I44</f>
        <v>11</v>
      </c>
      <c r="J45" s="84">
        <f t="shared" si="0"/>
        <v>4</v>
      </c>
      <c r="K45" s="84">
        <f t="shared" si="0"/>
        <v>0</v>
      </c>
      <c r="L45" s="91">
        <f>E45-F45</f>
        <v>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2044</v>
      </c>
      <c r="F46" s="84">
        <f t="shared" si="1"/>
        <v>1968</v>
      </c>
      <c r="G46" s="84">
        <f t="shared" si="1"/>
        <v>6</v>
      </c>
      <c r="H46" s="84">
        <f t="shared" si="1"/>
        <v>1909</v>
      </c>
      <c r="I46" s="84">
        <f t="shared" si="1"/>
        <v>901</v>
      </c>
      <c r="J46" s="84">
        <f t="shared" si="1"/>
        <v>135</v>
      </c>
      <c r="K46" s="84">
        <f t="shared" si="1"/>
        <v>7</v>
      </c>
      <c r="L46" s="91">
        <f>E46-F46</f>
        <v>76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&amp;L0EA02D86&amp;C&amp;R2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251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&amp;L0EA02D86&amp;C&amp;R3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109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210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290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283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51035089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4854503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116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1832</v>
      </c>
      <c r="F58" s="109">
        <f>F59+F62+F63+F64</f>
        <v>68</v>
      </c>
      <c r="G58" s="109">
        <f>G59+G62+G63+G64</f>
        <v>8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382</v>
      </c>
      <c r="F59" s="94">
        <v>15</v>
      </c>
      <c r="G59" s="94">
        <v>5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89</v>
      </c>
      <c r="F60" s="86">
        <v>15</v>
      </c>
      <c r="G60" s="86">
        <v>5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224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730</v>
      </c>
      <c r="F63" s="84">
        <v>48</v>
      </c>
      <c r="G63" s="84">
        <v>3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712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700</v>
      </c>
      <c r="G68" s="115">
        <v>7753900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250</v>
      </c>
      <c r="G69" s="117">
        <v>5733256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450</v>
      </c>
      <c r="G70" s="117">
        <v>2020644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290</v>
      </c>
      <c r="G71" s="115">
        <v>173570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</v>
      </c>
      <c r="G72" s="117">
        <v>3225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7905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&amp;L0EA02D86&amp;C&amp;R4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5.185185185185185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16.129032258064516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97.0020325203252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636.3333333333334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681.3333333333334</v>
      </c>
    </row>
    <row r="11" spans="1:4" ht="16.5" customHeight="1">
      <c r="A11" s="223" t="s">
        <v>62</v>
      </c>
      <c r="B11" s="225"/>
      <c r="C11" s="10">
        <v>9</v>
      </c>
      <c r="D11" s="84">
        <v>26</v>
      </c>
    </row>
    <row r="12" spans="1:4" ht="16.5" customHeight="1">
      <c r="A12" s="252" t="s">
        <v>103</v>
      </c>
      <c r="B12" s="252"/>
      <c r="C12" s="10">
        <v>10</v>
      </c>
      <c r="D12" s="84">
        <v>24</v>
      </c>
    </row>
    <row r="13" spans="1:4" ht="16.5" customHeight="1">
      <c r="A13" s="249" t="s">
        <v>201</v>
      </c>
      <c r="B13" s="251"/>
      <c r="C13" s="10">
        <v>11</v>
      </c>
      <c r="D13" s="94">
        <v>78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27</v>
      </c>
    </row>
    <row r="16" spans="1:4" ht="16.5" customHeight="1">
      <c r="A16" s="252" t="s">
        <v>104</v>
      </c>
      <c r="B16" s="252"/>
      <c r="C16" s="10">
        <v>14</v>
      </c>
      <c r="D16" s="84">
        <v>38</v>
      </c>
    </row>
    <row r="17" spans="1:5" ht="16.5" customHeight="1">
      <c r="A17" s="252" t="s">
        <v>108</v>
      </c>
      <c r="B17" s="25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&amp;L0EA02D86&amp;C&amp;R5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2024-02-19T09:02:53Z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0EA02D86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